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.STCKHH\Documents\cong khai NSNN 2020\QUY II\"/>
    </mc:Choice>
  </mc:AlternateContent>
  <bookViews>
    <workbookView xWindow="0" yWindow="0" windowWidth="24000" windowHeight="9600"/>
  </bookViews>
  <sheets>
    <sheet name=" TH-2020-Q2-B59-TT343-56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2" l="1"/>
  <c r="D38" i="2"/>
  <c r="C38" i="2"/>
  <c r="E37" i="2"/>
  <c r="E35" i="2" s="1"/>
  <c r="D37" i="2"/>
  <c r="C37" i="2"/>
  <c r="E36" i="2"/>
  <c r="D36" i="2"/>
  <c r="D35" i="2" s="1"/>
  <c r="C36" i="2"/>
  <c r="C35" i="2"/>
  <c r="E33" i="2"/>
  <c r="D33" i="2"/>
  <c r="C33" i="2"/>
  <c r="E32" i="2"/>
  <c r="D32" i="2"/>
  <c r="C32" i="2"/>
  <c r="E31" i="2"/>
  <c r="D31" i="2"/>
  <c r="C31" i="2"/>
  <c r="E30" i="2"/>
  <c r="D30" i="2"/>
  <c r="C30" i="2"/>
  <c r="E29" i="2"/>
  <c r="D29" i="2"/>
  <c r="C29" i="2"/>
  <c r="E28" i="2"/>
  <c r="E27" i="2" s="1"/>
  <c r="E26" i="2" s="1"/>
  <c r="D28" i="2"/>
  <c r="C28" i="2"/>
  <c r="C27" i="2" s="1"/>
  <c r="C26" i="2" s="1"/>
  <c r="D27" i="2"/>
  <c r="E20" i="2"/>
  <c r="D20" i="2"/>
  <c r="D19" i="2" s="1"/>
  <c r="C20" i="2"/>
  <c r="E19" i="2"/>
  <c r="C19" i="2"/>
  <c r="E18" i="2"/>
  <c r="D18" i="2"/>
  <c r="D16" i="2" s="1"/>
  <c r="D15" i="2" s="1"/>
  <c r="C18" i="2"/>
  <c r="E17" i="2"/>
  <c r="E16" i="2" s="1"/>
  <c r="E15" i="2" s="1"/>
  <c r="D17" i="2"/>
  <c r="C17" i="2"/>
  <c r="C16" i="2" s="1"/>
  <c r="C15" i="2" s="1"/>
  <c r="E11" i="2"/>
  <c r="D11" i="2"/>
  <c r="D8" i="2" s="1"/>
  <c r="C11" i="2"/>
  <c r="E9" i="2"/>
  <c r="E8" i="2" s="1"/>
  <c r="D9" i="2"/>
  <c r="C9" i="2"/>
  <c r="C8" i="2" s="1"/>
  <c r="D26" i="2" l="1"/>
</calcChain>
</file>

<file path=xl/sharedStrings.xml><?xml version="1.0" encoding="utf-8"?>
<sst xmlns="http://schemas.openxmlformats.org/spreadsheetml/2006/main" count="56" uniqueCount="54">
  <si>
    <t>UBND TỈNH KHÁNH HÒA</t>
  </si>
  <si>
    <t>Biểu số 59/CK-NSNN</t>
  </si>
  <si>
    <t>CÂN ĐỐI NGÂN SÁCH ĐỊA PHƯƠNG QUÝ II NĂM 2020</t>
  </si>
  <si>
    <t>Đơn vị tính: triệu đồng</t>
  </si>
  <si>
    <t>STT</t>
  </si>
  <si>
    <t xml:space="preserve">NỘI DUNG </t>
  </si>
  <si>
    <t xml:space="preserve">Dự toán </t>
  </si>
  <si>
    <t>Thực hiện Quý I năm 2020</t>
  </si>
  <si>
    <t>DTTW</t>
  </si>
  <si>
    <t>DTĐP</t>
  </si>
  <si>
    <t>A</t>
  </si>
  <si>
    <t>TỔNG THU NSNN TRÊN ĐỊA BÀN</t>
  </si>
  <si>
    <t>Thu nội địa</t>
  </si>
  <si>
    <t>Thu từ dầu thô</t>
  </si>
  <si>
    <t>Thu từ xuất khẩu, nhập khẩu</t>
  </si>
  <si>
    <t>Thu viện trợ không hoàn lại</t>
  </si>
  <si>
    <t>Thu từ nguồn ngoài cân đối</t>
  </si>
  <si>
    <t>Các khoản thu để lại đơn vị quản lý NSNN</t>
  </si>
  <si>
    <t>B</t>
  </si>
  <si>
    <t>THU NGÂN SÁCH ĐỊA PHƯƠNG</t>
  </si>
  <si>
    <t>I</t>
  </si>
  <si>
    <t>Thu NSĐP được hưởng theo phân cấp</t>
  </si>
  <si>
    <t>Các khoản thu NSĐP hưởng 100%</t>
  </si>
  <si>
    <t>Các khoản thu phân chia NSĐP hưởng theo tỷ lệ %</t>
  </si>
  <si>
    <t>II</t>
  </si>
  <si>
    <t>Bổ sung từ ngân sách Trung ương</t>
  </si>
  <si>
    <t>Bổ sung có mục tiêu bằng nguồn vốn trong nước</t>
  </si>
  <si>
    <t>Bổ sung có mục tiêu bằng nguồn vốn ngoài nước</t>
  </si>
  <si>
    <t>IV</t>
  </si>
  <si>
    <t xml:space="preserve">Thu kết dư </t>
  </si>
  <si>
    <t>V</t>
  </si>
  <si>
    <t>Thu chuyển nguồn từ năm trước chuyển sang</t>
  </si>
  <si>
    <t>VI</t>
  </si>
  <si>
    <t>Nguồn cải cách tiền lương</t>
  </si>
  <si>
    <t>VII</t>
  </si>
  <si>
    <t>Nguồn tăng thu khác</t>
  </si>
  <si>
    <t>C</t>
  </si>
  <si>
    <t>TỔNG CHI NGÂN SÁCH ĐỊA PHƯƠNG</t>
  </si>
  <si>
    <t>Tổng chi cân đối ngân sách địa phương</t>
  </si>
  <si>
    <t xml:space="preserve">Chi đầu tư phát triển </t>
  </si>
  <si>
    <t>Chi thường xuyên</t>
  </si>
  <si>
    <t>Chi trả nợ lãi, phí</t>
  </si>
  <si>
    <t xml:space="preserve">Chi bổ sung quỹ dự trữ tài chính </t>
  </si>
  <si>
    <t>Dự phòng ngân sách</t>
  </si>
  <si>
    <t>Chi tạo nguồn thực hiện cải cách tiền lương</t>
  </si>
  <si>
    <t>Nguồn tăng thu chưa phân bổ</t>
  </si>
  <si>
    <t>Chi từ nguồn bổ sung có mục tiêu</t>
  </si>
  <si>
    <t>Chi thực hiện các chương trình mục tiêu quốc gia, chương trình mục tiêu</t>
  </si>
  <si>
    <t>Chi thực hiện chế độ, chính sách</t>
  </si>
  <si>
    <t>Chi cho các chương trình dự án quan trọng</t>
  </si>
  <si>
    <t>D</t>
  </si>
  <si>
    <t xml:space="preserve">Bội chi/bội thu ngân sách địa phương </t>
  </si>
  <si>
    <t>E</t>
  </si>
  <si>
    <t>Chi trả nợ gốc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</si>
</sst>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family val="2"/>
      <charset val="163"/>
      <scheme val="minor"/>
    </font>
    <font>
      <sz val="11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name val="Times New Roman"/>
      <family val="1"/>
    </font>
    <font>
      <sz val="13"/>
      <name val="Times New Roman"/>
      <family val="1"/>
    </font>
    <font>
      <i/>
      <sz val="11"/>
      <name val="Times New Roman"/>
      <family val="1"/>
    </font>
    <font>
      <b/>
      <sz val="1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0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/>
    <xf numFmtId="0" fontId="1" fillId="0" borderId="0" xfId="1"/>
    <xf numFmtId="0" fontId="3" fillId="0" borderId="0" xfId="1" applyFont="1" applyAlignment="1">
      <alignment horizontal="center"/>
    </xf>
    <xf numFmtId="3" fontId="3" fillId="0" borderId="0" xfId="1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/>
    <xf numFmtId="0" fontId="7" fillId="0" borderId="0" xfId="2" applyFont="1" applyAlignment="1">
      <alignment horizontal="center" vertical="center"/>
    </xf>
    <xf numFmtId="0" fontId="7" fillId="0" borderId="0" xfId="2" applyFont="1"/>
    <xf numFmtId="0" fontId="8" fillId="0" borderId="1" xfId="2" applyFont="1" applyBorder="1" applyAlignment="1">
      <alignment horizontal="right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left" vertical="center" wrapText="1"/>
    </xf>
    <xf numFmtId="3" fontId="9" fillId="0" borderId="5" xfId="2" applyNumberFormat="1" applyFont="1" applyBorder="1" applyAlignment="1">
      <alignment horizontal="right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left" vertical="center" wrapText="1"/>
    </xf>
    <xf numFmtId="3" fontId="7" fillId="0" borderId="6" xfId="2" applyNumberFormat="1" applyFont="1" applyBorder="1" applyAlignment="1">
      <alignment horizontal="right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left" vertical="center" wrapText="1"/>
    </xf>
    <xf numFmtId="3" fontId="9" fillId="0" borderId="6" xfId="2" applyNumberFormat="1" applyFont="1" applyBorder="1" applyAlignment="1">
      <alignment horizontal="right" vertical="center" wrapText="1"/>
    </xf>
    <xf numFmtId="3" fontId="9" fillId="0" borderId="6" xfId="2" applyNumberFormat="1" applyFont="1" applyFill="1" applyBorder="1" applyAlignment="1">
      <alignment horizontal="right" vertical="center" wrapText="1"/>
    </xf>
    <xf numFmtId="3" fontId="7" fillId="0" borderId="6" xfId="2" applyNumberFormat="1" applyFont="1" applyFill="1" applyBorder="1" applyAlignment="1">
      <alignment horizontal="right" vertical="center" wrapText="1"/>
    </xf>
    <xf numFmtId="3" fontId="1" fillId="0" borderId="0" xfId="1" applyNumberFormat="1"/>
    <xf numFmtId="0" fontId="7" fillId="0" borderId="6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left" vertical="top" wrapText="1"/>
    </xf>
    <xf numFmtId="3" fontId="7" fillId="0" borderId="6" xfId="2" applyNumberFormat="1" applyFont="1" applyBorder="1" applyAlignment="1">
      <alignment horizontal="right" vertical="top" wrapText="1"/>
    </xf>
    <xf numFmtId="0" fontId="9" fillId="0" borderId="7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left" vertical="center" wrapText="1"/>
    </xf>
    <xf numFmtId="3" fontId="9" fillId="0" borderId="7" xfId="2" applyNumberFormat="1" applyFont="1" applyBorder="1" applyAlignment="1">
      <alignment horizontal="right" vertical="center" wrapText="1"/>
    </xf>
    <xf numFmtId="0" fontId="10" fillId="0" borderId="0" xfId="1" applyFont="1"/>
    <xf numFmtId="0" fontId="7" fillId="0" borderId="8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left" vertical="center" wrapText="1"/>
    </xf>
    <xf numFmtId="3" fontId="7" fillId="0" borderId="8" xfId="2" applyNumberFormat="1" applyFont="1" applyBorder="1" applyAlignment="1">
      <alignment horizontal="right" vertical="center" wrapText="1"/>
    </xf>
    <xf numFmtId="0" fontId="11" fillId="0" borderId="0" xfId="1" applyFont="1"/>
  </cellXfs>
  <cellStyles count="3">
    <cellStyle name="Normal" xfId="0" builtinId="0"/>
    <cellStyle name="Normal 2" xfId="1"/>
    <cellStyle name="Normal_PL06-BS3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228600</xdr:rowOff>
    </xdr:from>
    <xdr:to>
      <xdr:col>1</xdr:col>
      <xdr:colOff>838200</xdr:colOff>
      <xdr:row>0</xdr:row>
      <xdr:rowOff>228600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28625" y="228600"/>
          <a:ext cx="942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y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Đ"/>
      <sheetName val="thu"/>
      <sheetName val="chi"/>
    </sheetNames>
    <sheetDataSet>
      <sheetData sheetId="0"/>
      <sheetData sheetId="1">
        <row r="12">
          <cell r="D12">
            <v>15973000</v>
          </cell>
          <cell r="E12">
            <v>15973000</v>
          </cell>
          <cell r="F12">
            <v>5645037</v>
          </cell>
        </row>
        <row r="36">
          <cell r="D36">
            <v>1300000</v>
          </cell>
          <cell r="E36">
            <v>1300000</v>
          </cell>
          <cell r="F36">
            <v>712067</v>
          </cell>
        </row>
        <row r="46">
          <cell r="D46">
            <v>7920432</v>
          </cell>
          <cell r="E46">
            <v>7920432</v>
          </cell>
          <cell r="F46">
            <v>2924026.24</v>
          </cell>
        </row>
        <row r="47">
          <cell r="D47">
            <v>3089700</v>
          </cell>
          <cell r="E47">
            <v>3089700</v>
          </cell>
          <cell r="F47">
            <v>1110611.7</v>
          </cell>
        </row>
      </sheetData>
      <sheetData sheetId="2">
        <row r="13">
          <cell r="D13">
            <v>3757107</v>
          </cell>
          <cell r="E13">
            <v>3736407</v>
          </cell>
          <cell r="F13">
            <v>1763201</v>
          </cell>
        </row>
        <row r="17">
          <cell r="D17">
            <v>6790491</v>
          </cell>
          <cell r="E17">
            <v>7221116</v>
          </cell>
          <cell r="F17">
            <v>3038780</v>
          </cell>
        </row>
        <row r="32">
          <cell r="D32">
            <v>9100</v>
          </cell>
          <cell r="E32">
            <v>9150</v>
          </cell>
          <cell r="F32">
            <v>400</v>
          </cell>
        </row>
        <row r="33">
          <cell r="D33">
            <v>1170</v>
          </cell>
          <cell r="E33">
            <v>1170</v>
          </cell>
          <cell r="F33">
            <v>1170</v>
          </cell>
        </row>
        <row r="34">
          <cell r="D34">
            <v>275250</v>
          </cell>
          <cell r="E34">
            <v>275250</v>
          </cell>
        </row>
        <row r="35">
          <cell r="D35">
            <v>478114</v>
          </cell>
          <cell r="E35">
            <v>779117</v>
          </cell>
        </row>
        <row r="37">
          <cell r="D37">
            <v>110920</v>
          </cell>
          <cell r="E37">
            <v>110920</v>
          </cell>
          <cell r="F37">
            <v>7081</v>
          </cell>
        </row>
        <row r="38">
          <cell r="D38">
            <v>775100</v>
          </cell>
          <cell r="E38">
            <v>775100</v>
          </cell>
          <cell r="F38">
            <v>145416</v>
          </cell>
        </row>
        <row r="39">
          <cell r="D39">
            <v>72873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zoomScale="70" zoomScaleNormal="70" workbookViewId="0">
      <pane xSplit="3" ySplit="7" topLeftCell="D17" activePane="bottomRight" state="frozen"/>
      <selection pane="topRight" activeCell="D1" sqref="D1"/>
      <selection pane="bottomLeft" activeCell="A8" sqref="A8"/>
      <selection pane="bottomRight" activeCell="K31" sqref="K31"/>
    </sheetView>
  </sheetViews>
  <sheetFormatPr defaultRowHeight="15" x14ac:dyDescent="0.25"/>
  <cols>
    <col min="1" max="1" width="7" style="5" customWidth="1"/>
    <col min="2" max="2" width="53.75" style="5" customWidth="1"/>
    <col min="3" max="3" width="13.75" style="5" customWidth="1"/>
    <col min="4" max="4" width="12.625" style="5" customWidth="1"/>
    <col min="5" max="5" width="12.375" style="5" customWidth="1"/>
    <col min="6" max="16384" width="9" style="5"/>
  </cols>
  <sheetData>
    <row r="1" spans="1:6" ht="18.75" x14ac:dyDescent="0.3">
      <c r="A1" s="1" t="s">
        <v>0</v>
      </c>
      <c r="B1" s="2"/>
      <c r="C1" s="2"/>
      <c r="D1" s="3" t="s">
        <v>1</v>
      </c>
      <c r="E1" s="3"/>
      <c r="F1" s="4"/>
    </row>
    <row r="2" spans="1:6" ht="18.75" x14ac:dyDescent="0.3">
      <c r="A2" s="6"/>
      <c r="B2" s="2"/>
      <c r="C2" s="2"/>
      <c r="D2" s="7"/>
      <c r="E2" s="2"/>
      <c r="F2" s="2"/>
    </row>
    <row r="3" spans="1:6" ht="20.25" x14ac:dyDescent="0.3">
      <c r="A3" s="8" t="s">
        <v>2</v>
      </c>
      <c r="B3" s="8"/>
      <c r="C3" s="8"/>
      <c r="D3" s="8"/>
      <c r="E3" s="8"/>
      <c r="F3" s="9"/>
    </row>
    <row r="4" spans="1:6" ht="16.5" x14ac:dyDescent="0.25">
      <c r="A4" s="10"/>
      <c r="B4" s="11"/>
      <c r="C4" s="11"/>
      <c r="D4" s="11"/>
      <c r="E4" s="11"/>
    </row>
    <row r="5" spans="1:6" ht="16.5" x14ac:dyDescent="0.25">
      <c r="A5" s="10"/>
      <c r="B5" s="11"/>
      <c r="C5" s="11"/>
      <c r="D5" s="12" t="s">
        <v>3</v>
      </c>
      <c r="E5" s="12"/>
    </row>
    <row r="6" spans="1:6" ht="49.5" customHeight="1" x14ac:dyDescent="0.25">
      <c r="A6" s="13" t="s">
        <v>4</v>
      </c>
      <c r="B6" s="13" t="s">
        <v>5</v>
      </c>
      <c r="C6" s="14" t="s">
        <v>6</v>
      </c>
      <c r="D6" s="15"/>
      <c r="E6" s="13" t="s">
        <v>7</v>
      </c>
    </row>
    <row r="7" spans="1:6" ht="18.75" x14ac:dyDescent="0.25">
      <c r="A7" s="13"/>
      <c r="B7" s="13"/>
      <c r="C7" s="16" t="s">
        <v>8</v>
      </c>
      <c r="D7" s="16" t="s">
        <v>9</v>
      </c>
      <c r="E7" s="13"/>
    </row>
    <row r="8" spans="1:6" ht="16.5" x14ac:dyDescent="0.25">
      <c r="A8" s="17" t="s">
        <v>10</v>
      </c>
      <c r="B8" s="18" t="s">
        <v>11</v>
      </c>
      <c r="C8" s="19">
        <f>SUM(C9:C14)</f>
        <v>17273000</v>
      </c>
      <c r="D8" s="19">
        <f>SUM(D9:D14)</f>
        <v>17273000</v>
      </c>
      <c r="E8" s="19">
        <f>SUM(E9:E14)</f>
        <v>6357104</v>
      </c>
    </row>
    <row r="9" spans="1:6" ht="16.5" x14ac:dyDescent="0.25">
      <c r="A9" s="20">
        <v>1</v>
      </c>
      <c r="B9" s="21" t="s">
        <v>12</v>
      </c>
      <c r="C9" s="22">
        <f>[1]thu!D12</f>
        <v>15973000</v>
      </c>
      <c r="D9" s="22">
        <f>[1]thu!E12</f>
        <v>15973000</v>
      </c>
      <c r="E9" s="22">
        <f>[1]thu!F12</f>
        <v>5645037</v>
      </c>
    </row>
    <row r="10" spans="1:6" ht="16.5" x14ac:dyDescent="0.25">
      <c r="A10" s="20">
        <v>2</v>
      </c>
      <c r="B10" s="21" t="s">
        <v>13</v>
      </c>
      <c r="C10" s="22"/>
      <c r="D10" s="22"/>
      <c r="E10" s="22"/>
    </row>
    <row r="11" spans="1:6" ht="16.5" x14ac:dyDescent="0.25">
      <c r="A11" s="20">
        <v>3</v>
      </c>
      <c r="B11" s="21" t="s">
        <v>14</v>
      </c>
      <c r="C11" s="22">
        <f>[1]thu!D36</f>
        <v>1300000</v>
      </c>
      <c r="D11" s="22">
        <f>[1]thu!E36</f>
        <v>1300000</v>
      </c>
      <c r="E11" s="22">
        <f>[1]thu!F36</f>
        <v>712067</v>
      </c>
    </row>
    <row r="12" spans="1:6" ht="16.5" x14ac:dyDescent="0.25">
      <c r="A12" s="20">
        <v>4</v>
      </c>
      <c r="B12" s="21" t="s">
        <v>15</v>
      </c>
      <c r="C12" s="22"/>
      <c r="D12" s="22"/>
      <c r="E12" s="22"/>
    </row>
    <row r="13" spans="1:6" ht="16.5" x14ac:dyDescent="0.25">
      <c r="A13" s="20">
        <v>5</v>
      </c>
      <c r="B13" s="21" t="s">
        <v>16</v>
      </c>
      <c r="C13" s="22"/>
      <c r="D13" s="22"/>
      <c r="E13" s="22"/>
    </row>
    <row r="14" spans="1:6" ht="16.5" x14ac:dyDescent="0.25">
      <c r="A14" s="20">
        <v>6</v>
      </c>
      <c r="B14" s="21" t="s">
        <v>17</v>
      </c>
      <c r="C14" s="22"/>
      <c r="D14" s="22"/>
      <c r="E14" s="22"/>
    </row>
    <row r="15" spans="1:6" ht="16.5" x14ac:dyDescent="0.25">
      <c r="A15" s="23" t="s">
        <v>18</v>
      </c>
      <c r="B15" s="24" t="s">
        <v>19</v>
      </c>
      <c r="C15" s="25">
        <f>C16+C19+C22+C23+C24+C25</f>
        <v>11979925</v>
      </c>
      <c r="D15" s="25">
        <f>D16+D19+D22+D23+D24+D25</f>
        <v>11979925</v>
      </c>
      <c r="E15" s="25">
        <f>E16+E19+E22+E23</f>
        <v>4780917.9400000004</v>
      </c>
    </row>
    <row r="16" spans="1:6" ht="16.5" x14ac:dyDescent="0.25">
      <c r="A16" s="23" t="s">
        <v>20</v>
      </c>
      <c r="B16" s="24" t="s">
        <v>21</v>
      </c>
      <c r="C16" s="26">
        <f>C17+C18</f>
        <v>11010132</v>
      </c>
      <c r="D16" s="26">
        <f>D17+D18</f>
        <v>11010132</v>
      </c>
      <c r="E16" s="26">
        <f>E17+E18</f>
        <v>4034637.9400000004</v>
      </c>
    </row>
    <row r="17" spans="1:6" ht="16.5" x14ac:dyDescent="0.25">
      <c r="A17" s="20">
        <v>1</v>
      </c>
      <c r="B17" s="21" t="s">
        <v>22</v>
      </c>
      <c r="C17" s="22">
        <f>[1]thu!D47</f>
        <v>3089700</v>
      </c>
      <c r="D17" s="22">
        <f>[1]thu!E47</f>
        <v>3089700</v>
      </c>
      <c r="E17" s="27">
        <f>[1]thu!F47</f>
        <v>1110611.7</v>
      </c>
    </row>
    <row r="18" spans="1:6" ht="18" customHeight="1" x14ac:dyDescent="0.25">
      <c r="A18" s="20">
        <v>2</v>
      </c>
      <c r="B18" s="21" t="s">
        <v>23</v>
      </c>
      <c r="C18" s="22">
        <f>[1]thu!D46</f>
        <v>7920432</v>
      </c>
      <c r="D18" s="22">
        <f>[1]thu!E46</f>
        <v>7920432</v>
      </c>
      <c r="E18" s="27">
        <f>[1]thu!F46</f>
        <v>2924026.24</v>
      </c>
    </row>
    <row r="19" spans="1:6" ht="16.5" x14ac:dyDescent="0.25">
      <c r="A19" s="23" t="s">
        <v>24</v>
      </c>
      <c r="B19" s="24" t="s">
        <v>25</v>
      </c>
      <c r="C19" s="25">
        <f>C20+C21</f>
        <v>969793</v>
      </c>
      <c r="D19" s="25">
        <f>D20+D21</f>
        <v>969793</v>
      </c>
      <c r="E19" s="25">
        <f>E20+E21</f>
        <v>746280</v>
      </c>
    </row>
    <row r="20" spans="1:6" ht="24.75" customHeight="1" x14ac:dyDescent="0.25">
      <c r="A20" s="20">
        <v>1</v>
      </c>
      <c r="B20" s="21" t="s">
        <v>26</v>
      </c>
      <c r="C20" s="22">
        <f>757584+10900</f>
        <v>768484</v>
      </c>
      <c r="D20" s="22">
        <f>757584+10900</f>
        <v>768484</v>
      </c>
      <c r="E20" s="27">
        <f>234854+511426</f>
        <v>746280</v>
      </c>
    </row>
    <row r="21" spans="1:6" ht="21" customHeight="1" x14ac:dyDescent="0.25">
      <c r="A21" s="20">
        <v>2</v>
      </c>
      <c r="B21" s="21" t="s">
        <v>27</v>
      </c>
      <c r="C21" s="22">
        <v>201309</v>
      </c>
      <c r="D21" s="22">
        <v>201309</v>
      </c>
      <c r="E21" s="27"/>
    </row>
    <row r="22" spans="1:6" ht="16.5" x14ac:dyDescent="0.25">
      <c r="A22" s="23" t="s">
        <v>28</v>
      </c>
      <c r="B22" s="24" t="s">
        <v>29</v>
      </c>
      <c r="C22" s="25"/>
      <c r="D22" s="25"/>
      <c r="E22" s="26"/>
    </row>
    <row r="23" spans="1:6" ht="21.75" customHeight="1" x14ac:dyDescent="0.25">
      <c r="A23" s="23" t="s">
        <v>30</v>
      </c>
      <c r="B23" s="24" t="s">
        <v>31</v>
      </c>
      <c r="C23" s="25"/>
      <c r="D23" s="25"/>
      <c r="E23" s="26"/>
    </row>
    <row r="24" spans="1:6" ht="21.75" customHeight="1" x14ac:dyDescent="0.25">
      <c r="A24" s="23" t="s">
        <v>32</v>
      </c>
      <c r="B24" s="24" t="s">
        <v>33</v>
      </c>
      <c r="C24" s="25"/>
      <c r="D24" s="25"/>
      <c r="E24" s="26"/>
    </row>
    <row r="25" spans="1:6" ht="21.75" customHeight="1" x14ac:dyDescent="0.25">
      <c r="A25" s="23" t="s">
        <v>34</v>
      </c>
      <c r="B25" s="24" t="s">
        <v>35</v>
      </c>
      <c r="C25" s="25"/>
      <c r="D25" s="25"/>
      <c r="E25" s="26"/>
    </row>
    <row r="26" spans="1:6" ht="16.5" x14ac:dyDescent="0.25">
      <c r="A26" s="23" t="s">
        <v>36</v>
      </c>
      <c r="B26" s="24" t="s">
        <v>37</v>
      </c>
      <c r="C26" s="25">
        <f>C27+C35</f>
        <v>12270125</v>
      </c>
      <c r="D26" s="25">
        <f>D27+D35</f>
        <v>12908230</v>
      </c>
      <c r="E26" s="25">
        <f>E27+E35</f>
        <v>4956048</v>
      </c>
      <c r="F26" s="28"/>
    </row>
    <row r="27" spans="1:6" ht="16.5" x14ac:dyDescent="0.25">
      <c r="A27" s="23" t="s">
        <v>20</v>
      </c>
      <c r="B27" s="24" t="s">
        <v>38</v>
      </c>
      <c r="C27" s="25">
        <f>C28+C29+C30+C31+C32+C33</f>
        <v>11311232</v>
      </c>
      <c r="D27" s="25">
        <f>D28+D29+D30+D31+D32+D33</f>
        <v>12022210</v>
      </c>
      <c r="E27" s="25">
        <f>E28+E29+E30+E31+E32+E33+E34</f>
        <v>4803551</v>
      </c>
    </row>
    <row r="28" spans="1:6" ht="16.5" x14ac:dyDescent="0.25">
      <c r="A28" s="20">
        <v>1</v>
      </c>
      <c r="B28" s="21" t="s">
        <v>39</v>
      </c>
      <c r="C28" s="22">
        <f>[1]chi!D13</f>
        <v>3757107</v>
      </c>
      <c r="D28" s="22">
        <f>[1]chi!E13</f>
        <v>3736407</v>
      </c>
      <c r="E28" s="22">
        <f>[1]chi!F13</f>
        <v>1763201</v>
      </c>
    </row>
    <row r="29" spans="1:6" ht="16.5" x14ac:dyDescent="0.25">
      <c r="A29" s="20">
        <v>2</v>
      </c>
      <c r="B29" s="21" t="s">
        <v>40</v>
      </c>
      <c r="C29" s="22">
        <f>[1]chi!D17</f>
        <v>6790491</v>
      </c>
      <c r="D29" s="22">
        <f>[1]chi!E17</f>
        <v>7221116</v>
      </c>
      <c r="E29" s="22">
        <f>[1]chi!F17</f>
        <v>3038780</v>
      </c>
    </row>
    <row r="30" spans="1:6" ht="16.5" x14ac:dyDescent="0.25">
      <c r="A30" s="29">
        <v>3</v>
      </c>
      <c r="B30" s="30" t="s">
        <v>41</v>
      </c>
      <c r="C30" s="31">
        <f>[1]chi!D32</f>
        <v>9100</v>
      </c>
      <c r="D30" s="31">
        <f>[1]chi!E32</f>
        <v>9150</v>
      </c>
      <c r="E30" s="31">
        <f>[1]chi!F32</f>
        <v>400</v>
      </c>
    </row>
    <row r="31" spans="1:6" ht="16.5" x14ac:dyDescent="0.25">
      <c r="A31" s="20">
        <v>4</v>
      </c>
      <c r="B31" s="21" t="s">
        <v>42</v>
      </c>
      <c r="C31" s="22">
        <f>[1]chi!D33</f>
        <v>1170</v>
      </c>
      <c r="D31" s="22">
        <f>[1]chi!E33</f>
        <v>1170</v>
      </c>
      <c r="E31" s="22">
        <f>[1]chi!F33</f>
        <v>1170</v>
      </c>
    </row>
    <row r="32" spans="1:6" ht="16.5" x14ac:dyDescent="0.25">
      <c r="A32" s="20">
        <v>5</v>
      </c>
      <c r="B32" s="21" t="s">
        <v>43</v>
      </c>
      <c r="C32" s="22">
        <f>[1]chi!D34</f>
        <v>275250</v>
      </c>
      <c r="D32" s="22">
        <f>[1]chi!E34</f>
        <v>275250</v>
      </c>
      <c r="E32" s="22">
        <f>[1]chi!F34</f>
        <v>0</v>
      </c>
    </row>
    <row r="33" spans="1:5" ht="16.5" x14ac:dyDescent="0.25">
      <c r="A33" s="20">
        <v>6</v>
      </c>
      <c r="B33" s="21" t="s">
        <v>44</v>
      </c>
      <c r="C33" s="22">
        <f>[1]chi!D35</f>
        <v>478114</v>
      </c>
      <c r="D33" s="22">
        <f>[1]chi!E35</f>
        <v>779117</v>
      </c>
      <c r="E33" s="22">
        <f>[1]chi!F35</f>
        <v>0</v>
      </c>
    </row>
    <row r="34" spans="1:5" ht="16.5" x14ac:dyDescent="0.25">
      <c r="A34" s="20">
        <v>7</v>
      </c>
      <c r="B34" s="21" t="s">
        <v>45</v>
      </c>
      <c r="C34" s="22"/>
      <c r="D34" s="22"/>
      <c r="E34" s="22"/>
    </row>
    <row r="35" spans="1:5" ht="16.5" x14ac:dyDescent="0.25">
      <c r="A35" s="23" t="s">
        <v>24</v>
      </c>
      <c r="B35" s="24" t="s">
        <v>46</v>
      </c>
      <c r="C35" s="25">
        <f>SUM(C36:C38)</f>
        <v>958893</v>
      </c>
      <c r="D35" s="25">
        <f>SUM(D36:D38)</f>
        <v>886020</v>
      </c>
      <c r="E35" s="25">
        <f>SUM(E36:E38)</f>
        <v>152497</v>
      </c>
    </row>
    <row r="36" spans="1:5" ht="33" x14ac:dyDescent="0.25">
      <c r="A36" s="20">
        <v>1</v>
      </c>
      <c r="B36" s="21" t="s">
        <v>47</v>
      </c>
      <c r="C36" s="22">
        <f>[1]chi!D37</f>
        <v>110920</v>
      </c>
      <c r="D36" s="22">
        <f>[1]chi!E37</f>
        <v>110920</v>
      </c>
      <c r="E36" s="22">
        <f>[1]chi!F37</f>
        <v>7081</v>
      </c>
    </row>
    <row r="37" spans="1:5" ht="16.5" x14ac:dyDescent="0.25">
      <c r="A37" s="20">
        <v>2</v>
      </c>
      <c r="B37" s="21" t="s">
        <v>48</v>
      </c>
      <c r="C37" s="22">
        <f>[1]chi!D39</f>
        <v>72873</v>
      </c>
      <c r="D37" s="22">
        <f>[1]chi!E39</f>
        <v>0</v>
      </c>
      <c r="E37" s="22">
        <f>[1]chi!F39</f>
        <v>0</v>
      </c>
    </row>
    <row r="38" spans="1:5" ht="20.25" customHeight="1" x14ac:dyDescent="0.25">
      <c r="A38" s="20">
        <v>3</v>
      </c>
      <c r="B38" s="21" t="s">
        <v>49</v>
      </c>
      <c r="C38" s="22">
        <f>[1]chi!D38</f>
        <v>775100</v>
      </c>
      <c r="D38" s="22">
        <f>[1]chi!E38</f>
        <v>775100</v>
      </c>
      <c r="E38" s="22">
        <f>[1]chi!F38</f>
        <v>145416</v>
      </c>
    </row>
    <row r="39" spans="1:5" ht="16.5" x14ac:dyDescent="0.25">
      <c r="A39" s="32" t="s">
        <v>50</v>
      </c>
      <c r="B39" s="33" t="s">
        <v>51</v>
      </c>
      <c r="C39" s="34">
        <v>301900</v>
      </c>
      <c r="D39" s="34">
        <v>301900</v>
      </c>
      <c r="E39" s="34"/>
    </row>
    <row r="40" spans="1:5" s="35" customFormat="1" ht="16.5" x14ac:dyDescent="0.2">
      <c r="A40" s="32" t="s">
        <v>52</v>
      </c>
      <c r="B40" s="33" t="s">
        <v>53</v>
      </c>
      <c r="C40" s="34">
        <v>838</v>
      </c>
      <c r="D40" s="34">
        <v>838</v>
      </c>
      <c r="E40" s="34"/>
    </row>
    <row r="41" spans="1:5" s="39" customFormat="1" ht="16.5" x14ac:dyDescent="0.25">
      <c r="A41" s="36"/>
      <c r="B41" s="37"/>
      <c r="C41" s="38"/>
      <c r="D41" s="38"/>
      <c r="E41" s="38"/>
    </row>
  </sheetData>
  <mergeCells count="7">
    <mergeCell ref="D1:E1"/>
    <mergeCell ref="A3:E3"/>
    <mergeCell ref="D5:E5"/>
    <mergeCell ref="A6:A7"/>
    <mergeCell ref="B6:B7"/>
    <mergeCell ref="C6:D6"/>
    <mergeCell ref="E6:E7"/>
  </mergeCells>
  <printOptions horizontalCentered="1"/>
  <pageMargins left="0.19685039370078741" right="0.1574803149606299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TH-2020-Q2-B59-TT343-56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</dc:creator>
  <cp:lastModifiedBy>tem</cp:lastModifiedBy>
  <dcterms:created xsi:type="dcterms:W3CDTF">2020-07-27T08:05:10Z</dcterms:created>
  <dcterms:modified xsi:type="dcterms:W3CDTF">2020-07-27T08:05:54Z</dcterms:modified>
</cp:coreProperties>
</file>